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75" windowWidth="23250" windowHeight="12000" activeTab="5"/>
  </bookViews>
  <sheets>
    <sheet name="ΑΠΟΛ 2011" sheetId="1" r:id="rId1"/>
    <sheet name="ΑΠΟΛ 2012" sheetId="3" r:id="rId2"/>
    <sheet name="ΑΠΟΛ 2013" sheetId="2" r:id="rId3"/>
    <sheet name="ΑΠΟΛ 2014" sheetId="4" r:id="rId4"/>
    <sheet name="ΑΠΟΛ 2015" sheetId="5" r:id="rId5"/>
    <sheet name="ΑΠΟΛ 2016" sheetId="6" r:id="rId6"/>
  </sheets>
  <calcPr calcId="124519"/>
</workbook>
</file>

<file path=xl/calcChain.xml><?xml version="1.0" encoding="utf-8"?>
<calcChain xmlns="http://schemas.openxmlformats.org/spreadsheetml/2006/main">
  <c r="B10" i="6"/>
  <c r="C16"/>
  <c r="C17" s="1"/>
  <c r="C18" s="1"/>
  <c r="C19" s="1"/>
  <c r="C20" s="1"/>
  <c r="B12"/>
  <c r="C8"/>
  <c r="B16" i="5"/>
  <c r="C16" s="1"/>
  <c r="C17" s="1"/>
  <c r="C18" s="1"/>
  <c r="B19"/>
  <c r="B21"/>
  <c r="B12"/>
  <c r="C8"/>
  <c r="B9" i="4"/>
  <c r="B10"/>
  <c r="B21"/>
  <c r="C16"/>
  <c r="C17" s="1"/>
  <c r="C18" s="1"/>
  <c r="C19" s="1"/>
  <c r="C20" s="1"/>
  <c r="B21" i="2"/>
  <c r="C16"/>
  <c r="C17" s="1"/>
  <c r="C18" s="1"/>
  <c r="C19" s="1"/>
  <c r="C20" s="1"/>
  <c r="C8"/>
  <c r="B12"/>
  <c r="B23" s="1"/>
  <c r="B20" i="3"/>
  <c r="B9"/>
  <c r="B10"/>
  <c r="C16"/>
  <c r="C16" i="1"/>
  <c r="B12"/>
  <c r="B22" s="1"/>
  <c r="B8" i="3" s="1"/>
  <c r="C8" i="1"/>
  <c r="C8" i="3" l="1"/>
  <c r="B12"/>
  <c r="B22" s="1"/>
  <c r="B21" i="6"/>
  <c r="B23" s="1"/>
  <c r="B23" i="5"/>
  <c r="C19"/>
  <c r="C20" s="1"/>
  <c r="B12" i="4"/>
  <c r="B23" s="1"/>
  <c r="C8"/>
  <c r="C17" i="1"/>
  <c r="C18"/>
  <c r="C18" i="3"/>
  <c r="C17"/>
  <c r="C10" i="6"/>
  <c r="C9" i="4"/>
  <c r="C20" i="3"/>
  <c r="C12" i="1"/>
  <c r="C12" i="5"/>
  <c r="C21"/>
  <c r="C9"/>
  <c r="C21" i="6"/>
  <c r="C12"/>
  <c r="C9" i="2"/>
  <c r="C12" i="4"/>
  <c r="C21"/>
  <c r="C12" i="3"/>
  <c r="C10" i="1"/>
  <c r="C10" i="4"/>
  <c r="C20" i="1"/>
  <c r="C21" i="2"/>
  <c r="C12"/>
  <c r="C9" i="1"/>
  <c r="C10" i="5"/>
  <c r="C9" i="6"/>
  <c r="C9" i="3"/>
  <c r="C10" i="2"/>
  <c r="C10" i="3"/>
</calcChain>
</file>

<file path=xl/sharedStrings.xml><?xml version="1.0" encoding="utf-8"?>
<sst xmlns="http://schemas.openxmlformats.org/spreadsheetml/2006/main" count="100" uniqueCount="27">
  <si>
    <t>Α. ΕΣΟΔΑ</t>
  </si>
  <si>
    <t>Περιγραφή</t>
  </si>
  <si>
    <t>Προοδευτικό Σύνολο</t>
  </si>
  <si>
    <t xml:space="preserve">Ενοίκιο  </t>
  </si>
  <si>
    <t xml:space="preserve">Τόκοι </t>
  </si>
  <si>
    <t>Σύνολο Εσόδων</t>
  </si>
  <si>
    <t>Β. ΕΞΟΔΑ</t>
  </si>
  <si>
    <t>Ενίσχυση Ασθενών για θεραπεία</t>
  </si>
  <si>
    <t>Επισκευές κτιρίων</t>
  </si>
  <si>
    <t>Επισκευές εγκαταστάσεων</t>
  </si>
  <si>
    <t>Λοιπά Έξοδα</t>
  </si>
  <si>
    <t>Σύνολο εξόδων</t>
  </si>
  <si>
    <t xml:space="preserve">Χρηματικό Υπόλοιπο έτους </t>
  </si>
  <si>
    <t>ΑΠΟΛΟΓΙΣΜΟΣ ΚΛΗΡΟΔΟΤΗΜΑΤΟΣ ΜΕΡΙΜΝΑ ΓΙΑ ΤΟΝ ΑΡΡΩΣΤΟ " Ο ΑΓΙΟΣ ΕΥΘΥΜΙΟΣ" ΕΤΟΥΣ 2011</t>
  </si>
  <si>
    <t>Χρηματικό Υπόλοιπο έτους 2010</t>
  </si>
  <si>
    <t>ΑΠΟΛΟΓΙΣΜΟΣ ΚΛΗΡΟΔΟΤΗΜΑΤΟΣ ΜΕΡΙΜΝΑ ΓΙΑ ΤΟΝ ΑΡΡΩΣΤΟ " Ο ΑΓΙΟΣ ΕΥΘΥΜΙΟΣ" ΕΤΟΥΣ 2012</t>
  </si>
  <si>
    <t>Χρηματικό Υπόλοιπο έτους 2011</t>
  </si>
  <si>
    <t>Βοηθήματα</t>
  </si>
  <si>
    <t>ΑΠΟΛΟΓΙΣΜΟΣ ΚΛΗΡΟΔΟΤΗΜΑΤΟΣ ΜΕΡΙΜΝΑ ΓΙΑ ΤΟΝ ΑΡΡΩΣΤΟ " Ο ΑΓΙΟΣ ΕΥΘΥΜΙΟΣ" ΕΤΟΥΣ 2013</t>
  </si>
  <si>
    <t>Χρηματικό Υπόλοιπο έτους 2012</t>
  </si>
  <si>
    <t>Φόρος εισοδήματος</t>
  </si>
  <si>
    <t>Χρηματικό Υπόλοιπο έτους 2013</t>
  </si>
  <si>
    <t>ΑΠΟΛΟΓΙΣΜΟΣ ΚΛΗΡΟΔΟΤΗΜΑΤΟΣ ΜΕΡΙΜΝΑ ΓΙΑ ΤΟΝ ΑΡΡΩΣΤΟ " Ο ΑΓΙΟΣ ΕΥΘΥΜΙΟΣ" ΕΤΟΥΣ 2014</t>
  </si>
  <si>
    <t>ΑΠΟΛΟΓΙΣΜΟΣ ΚΛΗΡΟΔΟΤΗΜΑΤΟΣ ΜΕΡΙΜΝΑ ΓΙΑ ΤΟΝ ΑΡΡΩΣΤΟ " Ο ΑΓΙΟΣ ΕΥΘΥΜΙΟΣ" ΕΤΟΥΣ 2015</t>
  </si>
  <si>
    <t>Χρηματικό Υπόλοιπο έτους 2014</t>
  </si>
  <si>
    <t>ΑΠΟΛΟΓΙΣΜΟΣ ΚΛΗΡΟΔΟΤΗΜΑΤΟΣ ΜΕΡΙΜΝΑ ΓΙΑ ΤΟΝ ΑΡΡΩΣΤΟ " Ο ΑΓΙΟΣ ΕΥΘΥΜΙΟΣ" ΕΤΟΥΣ 2016</t>
  </si>
  <si>
    <t>Χρηματικό Υπόλοιπο έτους 2015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</si>
</sst>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1"/>
      <scheme val="minor"/>
    </font>
    <font>
      <b/>
      <u/>
      <sz val="14"/>
      <color theme="1"/>
      <name val="Times New Roman"/>
      <family val="1"/>
      <charset val="161"/>
    </font>
    <font>
      <sz val="11"/>
      <color theme="1"/>
      <name val="Times New Roman"/>
      <family val="1"/>
      <charset val="161"/>
    </font>
    <font>
      <b/>
      <u/>
      <sz val="12"/>
      <color theme="1"/>
      <name val="Times New Roman"/>
      <family val="1"/>
      <charset val="161"/>
    </font>
    <font>
      <b/>
      <sz val="12"/>
      <color theme="1"/>
      <name val="Times New Roman"/>
      <family val="1"/>
      <charset val="161"/>
    </font>
    <font>
      <sz val="12"/>
      <color theme="1"/>
      <name val="Times New Roman"/>
      <family val="1"/>
      <charset val="161"/>
    </font>
    <font>
      <sz val="12"/>
      <name val="Times New Roman"/>
      <family val="1"/>
      <charset val="161"/>
    </font>
    <font>
      <sz val="11"/>
      <color rgb="FFFF0000"/>
      <name val="Times New Roman"/>
      <family val="1"/>
      <charset val="16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Border="1"/>
    <xf numFmtId="0" fontId="1" fillId="0" borderId="0" xfId="0" applyFont="1" applyBorder="1"/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Fill="1" applyBorder="1"/>
    <xf numFmtId="0" fontId="5" fillId="0" borderId="4" xfId="0" applyFont="1" applyFill="1" applyBorder="1" applyAlignment="1">
      <alignment horizontal="left" wrapText="1"/>
    </xf>
    <xf numFmtId="4" fontId="5" fillId="0" borderId="5" xfId="0" applyNumberFormat="1" applyFont="1" applyFill="1" applyBorder="1" applyAlignment="1">
      <alignment horizontal="right" wrapText="1"/>
    </xf>
    <xf numFmtId="4" fontId="3" fillId="0" borderId="4" xfId="0" applyNumberFormat="1" applyFont="1" applyFill="1" applyBorder="1" applyAlignment="1">
      <alignment horizontal="right" wrapText="1"/>
    </xf>
    <xf numFmtId="0" fontId="5" fillId="0" borderId="5" xfId="0" applyFont="1" applyFill="1" applyBorder="1" applyAlignment="1">
      <alignment horizontal="left" wrapText="1"/>
    </xf>
    <xf numFmtId="14" fontId="5" fillId="0" borderId="5" xfId="0" applyNumberFormat="1" applyFont="1" applyBorder="1"/>
    <xf numFmtId="4" fontId="5" fillId="0" borderId="5" xfId="0" applyNumberFormat="1" applyFont="1" applyFill="1" applyBorder="1"/>
    <xf numFmtId="14" fontId="5" fillId="0" borderId="0" xfId="0" applyNumberFormat="1" applyFont="1" applyBorder="1"/>
    <xf numFmtId="0" fontId="5" fillId="0" borderId="0" xfId="0" applyFont="1" applyFill="1" applyBorder="1"/>
    <xf numFmtId="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Border="1"/>
    <xf numFmtId="2" fontId="2" fillId="0" borderId="0" xfId="0" applyNumberFormat="1" applyFont="1" applyBorder="1"/>
    <xf numFmtId="0" fontId="6" fillId="0" borderId="4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4" fontId="5" fillId="2" borderId="5" xfId="0" applyNumberFormat="1" applyFont="1" applyFill="1" applyBorder="1" applyAlignment="1">
      <alignment horizontal="right" wrapText="1"/>
    </xf>
    <xf numFmtId="4" fontId="2" fillId="0" borderId="0" xfId="0" applyNumberFormat="1" applyFont="1" applyBorder="1"/>
    <xf numFmtId="4" fontId="7" fillId="0" borderId="0" xfId="0" applyNumberFormat="1" applyFont="1" applyFill="1" applyBorder="1"/>
    <xf numFmtId="4" fontId="5" fillId="2" borderId="5" xfId="0" applyNumberFormat="1" applyFont="1" applyFill="1" applyBorder="1"/>
    <xf numFmtId="4" fontId="2" fillId="0" borderId="0" xfId="0" applyNumberFormat="1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2"/>
  <sheetViews>
    <sheetView zoomScale="90" zoomScaleNormal="90" workbookViewId="0">
      <selection activeCell="B22" sqref="B22"/>
    </sheetView>
  </sheetViews>
  <sheetFormatPr defaultColWidth="9.140625" defaultRowHeight="15"/>
  <cols>
    <col min="1" max="1" width="35.42578125" style="1" customWidth="1"/>
    <col min="2" max="2" width="13.42578125" style="1" customWidth="1"/>
    <col min="3" max="3" width="23.85546875" style="1" customWidth="1"/>
    <col min="4" max="16384" width="9.140625" style="1"/>
  </cols>
  <sheetData>
    <row r="3" spans="1:3" ht="47.25" customHeight="1">
      <c r="A3" s="24" t="s">
        <v>13</v>
      </c>
      <c r="B3" s="25"/>
      <c r="C3" s="26"/>
    </row>
    <row r="5" spans="1:3" ht="18.75">
      <c r="A5" s="2" t="s">
        <v>0</v>
      </c>
    </row>
    <row r="7" spans="1:3" s="5" customFormat="1" ht="16.5" thickBot="1">
      <c r="A7" s="3" t="s">
        <v>1</v>
      </c>
      <c r="B7" s="4"/>
      <c r="C7" s="3" t="s">
        <v>2</v>
      </c>
    </row>
    <row r="8" spans="1:3" s="5" customFormat="1" ht="16.5" thickBot="1">
      <c r="A8" s="18" t="s">
        <v>14</v>
      </c>
      <c r="B8" s="19">
        <v>242610.04</v>
      </c>
      <c r="C8" s="8">
        <f>B8</f>
        <v>242610.04</v>
      </c>
    </row>
    <row r="9" spans="1:3" s="5" customFormat="1" ht="16.5" thickBot="1">
      <c r="A9" s="6" t="s">
        <v>3</v>
      </c>
      <c r="B9" s="7">
        <v>5734.24</v>
      </c>
      <c r="C9" s="8">
        <f ca="1">C8+C9</f>
        <v>0</v>
      </c>
    </row>
    <row r="10" spans="1:3" s="5" customFormat="1" ht="16.5" thickBot="1">
      <c r="A10" s="6" t="s">
        <v>4</v>
      </c>
      <c r="B10" s="7">
        <v>1290.7</v>
      </c>
      <c r="C10" s="8">
        <f ca="1">#REF!+C10</f>
        <v>0</v>
      </c>
    </row>
    <row r="11" spans="1:3" s="5" customFormat="1" ht="16.5" thickBot="1">
      <c r="A11" s="9"/>
      <c r="B11" s="7"/>
      <c r="C11" s="8"/>
    </row>
    <row r="12" spans="1:3" s="5" customFormat="1" ht="16.5" thickBot="1">
      <c r="A12" s="10" t="s">
        <v>5</v>
      </c>
      <c r="B12" s="11">
        <f>SUM(B8:B11)</f>
        <v>249634.98</v>
      </c>
      <c r="C12" s="8">
        <f ca="1">#REF!+C12</f>
        <v>0</v>
      </c>
    </row>
    <row r="13" spans="1:3" ht="15.75">
      <c r="A13" s="12"/>
      <c r="B13" s="13"/>
      <c r="C13" s="14"/>
    </row>
    <row r="14" spans="1:3" ht="18.75">
      <c r="A14" s="2" t="s">
        <v>6</v>
      </c>
    </row>
    <row r="15" spans="1:3" ht="16.5" thickBot="1">
      <c r="A15" s="15"/>
      <c r="B15" s="16"/>
      <c r="C15" s="3" t="s">
        <v>2</v>
      </c>
    </row>
    <row r="16" spans="1:3" ht="16.5" thickBot="1">
      <c r="A16" s="17" t="s">
        <v>7</v>
      </c>
      <c r="B16" s="7">
        <v>0</v>
      </c>
      <c r="C16" s="8">
        <f>B16</f>
        <v>0</v>
      </c>
    </row>
    <row r="17" spans="1:3" s="5" customFormat="1" ht="16.5" thickBot="1">
      <c r="A17" s="17" t="s">
        <v>8</v>
      </c>
      <c r="B17" s="7">
        <v>0</v>
      </c>
      <c r="C17" s="8">
        <f ca="1">C16+C17</f>
        <v>0</v>
      </c>
    </row>
    <row r="18" spans="1:3" s="5" customFormat="1" ht="16.5" thickBot="1">
      <c r="A18" s="17" t="s">
        <v>9</v>
      </c>
      <c r="B18" s="7">
        <v>0</v>
      </c>
      <c r="C18" s="8">
        <f t="shared" ref="C18" ca="1" si="0">C17+C18</f>
        <v>0</v>
      </c>
    </row>
    <row r="19" spans="1:3" s="5" customFormat="1" ht="16.5" thickBot="1">
      <c r="A19" s="17" t="s">
        <v>10</v>
      </c>
      <c r="B19" s="7">
        <v>0</v>
      </c>
      <c r="C19" s="8"/>
    </row>
    <row r="20" spans="1:3" s="5" customFormat="1" ht="16.5" thickBot="1">
      <c r="A20" s="17" t="s">
        <v>11</v>
      </c>
      <c r="B20" s="7">
        <v>0</v>
      </c>
      <c r="C20" s="8">
        <f ca="1">#REF!+C20</f>
        <v>0</v>
      </c>
    </row>
    <row r="21" spans="1:3" s="5" customFormat="1" ht="15.75" thickBot="1">
      <c r="A21" s="1"/>
      <c r="B21" s="1"/>
      <c r="C21" s="1"/>
    </row>
    <row r="22" spans="1:3" ht="16.5" thickBot="1">
      <c r="A22" s="6" t="s">
        <v>12</v>
      </c>
      <c r="B22" s="11">
        <f>B12-B20</f>
        <v>249634.98</v>
      </c>
      <c r="C22" s="8"/>
    </row>
  </sheetData>
  <mergeCells count="1">
    <mergeCell ref="A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23"/>
  <sheetViews>
    <sheetView zoomScale="90" zoomScaleNormal="90" workbookViewId="0">
      <selection activeCell="D9" sqref="D9:D10"/>
    </sheetView>
  </sheetViews>
  <sheetFormatPr defaultColWidth="9.140625" defaultRowHeight="15"/>
  <cols>
    <col min="1" max="1" width="35.42578125" style="1" customWidth="1"/>
    <col min="2" max="2" width="13.42578125" style="1" customWidth="1"/>
    <col min="3" max="3" width="23.85546875" style="1" customWidth="1"/>
    <col min="4" max="16384" width="9.140625" style="1"/>
  </cols>
  <sheetData>
    <row r="3" spans="1:4" ht="47.25" customHeight="1">
      <c r="A3" s="24" t="s">
        <v>15</v>
      </c>
      <c r="B3" s="25"/>
      <c r="C3" s="26"/>
    </row>
    <row r="5" spans="1:4" ht="18.75">
      <c r="A5" s="2" t="s">
        <v>0</v>
      </c>
    </row>
    <row r="7" spans="1:4" s="5" customFormat="1" ht="16.5" thickBot="1">
      <c r="A7" s="3" t="s">
        <v>1</v>
      </c>
      <c r="B7" s="4"/>
      <c r="C7" s="3" t="s">
        <v>2</v>
      </c>
    </row>
    <row r="8" spans="1:4" s="5" customFormat="1" ht="16.5" thickBot="1">
      <c r="A8" s="18" t="s">
        <v>16</v>
      </c>
      <c r="B8" s="19">
        <f>'ΑΠΟΛ 2011'!B22</f>
        <v>249634.98</v>
      </c>
      <c r="C8" s="8">
        <f>B8</f>
        <v>249634.98</v>
      </c>
    </row>
    <row r="9" spans="1:4" s="5" customFormat="1" ht="16.5" thickBot="1">
      <c r="A9" s="6" t="s">
        <v>3</v>
      </c>
      <c r="B9" s="7">
        <f>14745.69-8812.49</f>
        <v>5933.2000000000007</v>
      </c>
      <c r="C9" s="8">
        <f ca="1">C8+C9</f>
        <v>0</v>
      </c>
      <c r="D9" s="21"/>
    </row>
    <row r="10" spans="1:4" s="5" customFormat="1" ht="16.5" thickBot="1">
      <c r="A10" s="6" t="s">
        <v>4</v>
      </c>
      <c r="B10" s="7">
        <f>569.99+541.82</f>
        <v>1111.81</v>
      </c>
      <c r="C10" s="8">
        <f ca="1">#REF!+C10</f>
        <v>0</v>
      </c>
      <c r="D10" s="21"/>
    </row>
    <row r="11" spans="1:4" s="5" customFormat="1" ht="16.5" thickBot="1">
      <c r="A11" s="9"/>
      <c r="B11" s="7"/>
      <c r="C11" s="8"/>
    </row>
    <row r="12" spans="1:4" s="5" customFormat="1" ht="16.5" thickBot="1">
      <c r="A12" s="10" t="s">
        <v>5</v>
      </c>
      <c r="B12" s="11">
        <f>SUM(B8:B11)</f>
        <v>256679.99000000002</v>
      </c>
      <c r="C12" s="8">
        <f ca="1">#REF!+C12</f>
        <v>0</v>
      </c>
    </row>
    <row r="13" spans="1:4" ht="15.75">
      <c r="A13" s="12"/>
      <c r="B13" s="13"/>
      <c r="C13" s="14"/>
    </row>
    <row r="14" spans="1:4" ht="18.75">
      <c r="A14" s="2" t="s">
        <v>6</v>
      </c>
    </row>
    <row r="15" spans="1:4" ht="16.5" thickBot="1">
      <c r="A15" s="15"/>
      <c r="B15" s="16"/>
      <c r="C15" s="3" t="s">
        <v>2</v>
      </c>
    </row>
    <row r="16" spans="1:4" ht="16.5" thickBot="1">
      <c r="A16" s="17" t="s">
        <v>17</v>
      </c>
      <c r="B16" s="7">
        <v>10304.17</v>
      </c>
      <c r="C16" s="8">
        <f>B16</f>
        <v>10304.17</v>
      </c>
    </row>
    <row r="17" spans="1:3" s="5" customFormat="1" ht="16.5" thickBot="1">
      <c r="A17" s="17" t="s">
        <v>8</v>
      </c>
      <c r="B17" s="7"/>
      <c r="C17" s="8">
        <f ca="1">C16+C17</f>
        <v>0</v>
      </c>
    </row>
    <row r="18" spans="1:3" s="5" customFormat="1" ht="16.5" thickBot="1">
      <c r="A18" s="17" t="s">
        <v>9</v>
      </c>
      <c r="B18" s="7"/>
      <c r="C18" s="8">
        <f t="shared" ref="C18" ca="1" si="0">C17+C18</f>
        <v>0</v>
      </c>
    </row>
    <row r="19" spans="1:3" s="5" customFormat="1" ht="16.5" thickBot="1">
      <c r="A19" s="17" t="s">
        <v>10</v>
      </c>
      <c r="B19" s="7"/>
      <c r="C19" s="8"/>
    </row>
    <row r="20" spans="1:3" s="5" customFormat="1" ht="16.5" thickBot="1">
      <c r="A20" s="17" t="s">
        <v>11</v>
      </c>
      <c r="B20" s="7">
        <f>SUM(B16:B19)</f>
        <v>10304.17</v>
      </c>
      <c r="C20" s="8">
        <f ca="1">#REF!+C20</f>
        <v>0</v>
      </c>
    </row>
    <row r="21" spans="1:3" s="5" customFormat="1" ht="15.75" thickBot="1">
      <c r="A21" s="1"/>
      <c r="B21" s="1"/>
      <c r="C21" s="1"/>
    </row>
    <row r="22" spans="1:3" ht="16.5" thickBot="1">
      <c r="A22" s="6" t="s">
        <v>12</v>
      </c>
      <c r="B22" s="22">
        <f>B12-B20</f>
        <v>246375.82</v>
      </c>
      <c r="C22" s="8"/>
    </row>
    <row r="23" spans="1:3">
      <c r="B23" s="20"/>
    </row>
  </sheetData>
  <mergeCells count="1">
    <mergeCell ref="A3:C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29"/>
  <sheetViews>
    <sheetView workbookViewId="0">
      <selection activeCell="C29" sqref="C29"/>
    </sheetView>
  </sheetViews>
  <sheetFormatPr defaultColWidth="9.140625" defaultRowHeight="15"/>
  <cols>
    <col min="1" max="1" width="35.42578125" style="1" customWidth="1"/>
    <col min="2" max="2" width="13.42578125" style="1" customWidth="1"/>
    <col min="3" max="3" width="23.85546875" style="1" customWidth="1"/>
    <col min="4" max="16384" width="9.140625" style="1"/>
  </cols>
  <sheetData>
    <row r="3" spans="1:4" ht="47.25" customHeight="1">
      <c r="A3" s="24" t="s">
        <v>18</v>
      </c>
      <c r="B3" s="25"/>
      <c r="C3" s="26"/>
    </row>
    <row r="5" spans="1:4" ht="18.75">
      <c r="A5" s="2" t="s">
        <v>0</v>
      </c>
    </row>
    <row r="7" spans="1:4" s="5" customFormat="1" ht="16.5" thickBot="1">
      <c r="A7" s="3" t="s">
        <v>1</v>
      </c>
      <c r="B7" s="4"/>
      <c r="C7" s="3" t="s">
        <v>2</v>
      </c>
    </row>
    <row r="8" spans="1:4" s="5" customFormat="1" ht="16.5" thickBot="1">
      <c r="A8" s="18" t="s">
        <v>19</v>
      </c>
      <c r="B8" s="19">
        <v>246375.82</v>
      </c>
      <c r="C8" s="8">
        <f>B8</f>
        <v>246375.82</v>
      </c>
    </row>
    <row r="9" spans="1:4" s="5" customFormat="1" ht="16.5" thickBot="1">
      <c r="A9" s="6" t="s">
        <v>3</v>
      </c>
      <c r="B9" s="7">
        <v>6506.32</v>
      </c>
      <c r="C9" s="8">
        <f ca="1">C8+C9</f>
        <v>0</v>
      </c>
      <c r="D9" s="21"/>
    </row>
    <row r="10" spans="1:4" s="5" customFormat="1" ht="16.5" thickBot="1">
      <c r="A10" s="6" t="s">
        <v>4</v>
      </c>
      <c r="B10" s="7">
        <v>825.45</v>
      </c>
      <c r="C10" s="8">
        <f ca="1">#REF!+C10</f>
        <v>0</v>
      </c>
      <c r="D10" s="21"/>
    </row>
    <row r="11" spans="1:4" s="5" customFormat="1" ht="16.5" thickBot="1">
      <c r="A11" s="9"/>
      <c r="B11" s="7"/>
      <c r="C11" s="8"/>
    </row>
    <row r="12" spans="1:4" s="5" customFormat="1" ht="16.5" thickBot="1">
      <c r="A12" s="10" t="s">
        <v>5</v>
      </c>
      <c r="B12" s="11">
        <f>SUM(B8:B11)</f>
        <v>253707.59000000003</v>
      </c>
      <c r="C12" s="8">
        <f ca="1">#REF!+C12</f>
        <v>0</v>
      </c>
    </row>
    <row r="13" spans="1:4" ht="15.75">
      <c r="A13" s="12"/>
      <c r="B13" s="13"/>
      <c r="C13" s="14"/>
    </row>
    <row r="14" spans="1:4" ht="18.75">
      <c r="A14" s="2" t="s">
        <v>6</v>
      </c>
    </row>
    <row r="15" spans="1:4" ht="16.5" thickBot="1">
      <c r="A15" s="15"/>
      <c r="B15" s="16"/>
      <c r="C15" s="3" t="s">
        <v>2</v>
      </c>
    </row>
    <row r="16" spans="1:4" ht="16.5" thickBot="1">
      <c r="A16" s="17" t="s">
        <v>17</v>
      </c>
      <c r="B16" s="7">
        <v>5220</v>
      </c>
      <c r="C16" s="8">
        <f>B16</f>
        <v>5220</v>
      </c>
    </row>
    <row r="17" spans="1:3" s="5" customFormat="1" ht="16.5" thickBot="1">
      <c r="A17" s="17" t="s">
        <v>8</v>
      </c>
      <c r="B17" s="7">
        <v>0</v>
      </c>
      <c r="C17" s="8">
        <f>C16+B17</f>
        <v>5220</v>
      </c>
    </row>
    <row r="18" spans="1:3" s="5" customFormat="1" ht="16.5" thickBot="1">
      <c r="A18" s="17" t="s">
        <v>9</v>
      </c>
      <c r="B18" s="7">
        <v>0</v>
      </c>
      <c r="C18" s="8">
        <f t="shared" ref="C18:C20" si="0">C17+B18</f>
        <v>5220</v>
      </c>
    </row>
    <row r="19" spans="1:3" s="5" customFormat="1" ht="16.5" thickBot="1">
      <c r="A19" s="17" t="s">
        <v>10</v>
      </c>
      <c r="B19" s="7">
        <v>0</v>
      </c>
      <c r="C19" s="8">
        <f t="shared" si="0"/>
        <v>5220</v>
      </c>
    </row>
    <row r="20" spans="1:3" s="5" customFormat="1" ht="16.5" thickBot="1">
      <c r="A20" s="17" t="s">
        <v>20</v>
      </c>
      <c r="B20" s="7">
        <v>1745.5</v>
      </c>
      <c r="C20" s="8">
        <f t="shared" si="0"/>
        <v>6965.5</v>
      </c>
    </row>
    <row r="21" spans="1:3" s="5" customFormat="1" ht="16.5" thickBot="1">
      <c r="A21" s="17" t="s">
        <v>11</v>
      </c>
      <c r="B21" s="7">
        <f>SUM(B16:B20)</f>
        <v>6965.5</v>
      </c>
      <c r="C21" s="8">
        <f ca="1">#REF!+C21</f>
        <v>0</v>
      </c>
    </row>
    <row r="22" spans="1:3" s="5" customFormat="1" ht="15.75" thickBot="1">
      <c r="A22" s="1"/>
      <c r="B22" s="1"/>
      <c r="C22" s="1"/>
    </row>
    <row r="23" spans="1:3" ht="16.5" thickBot="1">
      <c r="A23" s="6" t="s">
        <v>12</v>
      </c>
      <c r="B23" s="22">
        <f>B12-B21</f>
        <v>246742.09000000003</v>
      </c>
      <c r="C23" s="8"/>
    </row>
    <row r="24" spans="1:3">
      <c r="B24" s="20"/>
    </row>
    <row r="29" spans="1:3">
      <c r="C29" s="20"/>
    </row>
  </sheetData>
  <mergeCells count="1"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:G26"/>
  <sheetViews>
    <sheetView workbookViewId="0">
      <selection activeCell="B9" sqref="B9:B10"/>
    </sheetView>
  </sheetViews>
  <sheetFormatPr defaultColWidth="9.140625" defaultRowHeight="15"/>
  <cols>
    <col min="1" max="1" width="35.42578125" style="1" customWidth="1"/>
    <col min="2" max="2" width="13.42578125" style="1" customWidth="1"/>
    <col min="3" max="3" width="23.85546875" style="1" customWidth="1"/>
    <col min="4" max="16384" width="9.140625" style="1"/>
  </cols>
  <sheetData>
    <row r="3" spans="1:7" ht="47.25" customHeight="1">
      <c r="A3" s="24" t="s">
        <v>22</v>
      </c>
      <c r="B3" s="25"/>
      <c r="C3" s="26"/>
    </row>
    <row r="5" spans="1:7" ht="18.75">
      <c r="A5" s="2" t="s">
        <v>0</v>
      </c>
    </row>
    <row r="7" spans="1:7" s="5" customFormat="1" ht="16.5" thickBot="1">
      <c r="A7" s="3" t="s">
        <v>1</v>
      </c>
      <c r="B7" s="4"/>
      <c r="C7" s="3" t="s">
        <v>2</v>
      </c>
    </row>
    <row r="8" spans="1:7" s="5" customFormat="1" ht="16.5" thickBot="1">
      <c r="A8" s="18" t="s">
        <v>21</v>
      </c>
      <c r="B8" s="19">
        <v>246742.09000000003</v>
      </c>
      <c r="C8" s="8">
        <f>B8</f>
        <v>246742.09000000003</v>
      </c>
    </row>
    <row r="9" spans="1:7" s="5" customFormat="1" ht="16.5" thickBot="1">
      <c r="A9" s="6" t="s">
        <v>3</v>
      </c>
      <c r="B9" s="7">
        <f>2947.56+993.04+1473.04+2180+1920+739.56</f>
        <v>10253.199999999999</v>
      </c>
      <c r="C9" s="8">
        <f ca="1">C8+C9</f>
        <v>0</v>
      </c>
      <c r="D9" s="21"/>
    </row>
    <row r="10" spans="1:7" s="5" customFormat="1" ht="16.5" thickBot="1">
      <c r="A10" s="6" t="s">
        <v>4</v>
      </c>
      <c r="B10" s="7">
        <f>131.07+212.27</f>
        <v>343.34000000000003</v>
      </c>
      <c r="C10" s="8">
        <f ca="1">#REF!+C10</f>
        <v>0</v>
      </c>
      <c r="D10" s="21"/>
    </row>
    <row r="11" spans="1:7" s="5" customFormat="1" ht="16.5" thickBot="1">
      <c r="A11" s="9"/>
      <c r="B11" s="7"/>
      <c r="C11" s="8"/>
    </row>
    <row r="12" spans="1:7" s="5" customFormat="1" ht="16.5" thickBot="1">
      <c r="A12" s="10" t="s">
        <v>5</v>
      </c>
      <c r="B12" s="11">
        <f>SUM(B8:B11)</f>
        <v>257338.63000000003</v>
      </c>
      <c r="C12" s="8">
        <f ca="1">#REF!+C12</f>
        <v>0</v>
      </c>
      <c r="G12" s="23"/>
    </row>
    <row r="13" spans="1:7" ht="15.75">
      <c r="A13" s="12"/>
      <c r="B13" s="13"/>
      <c r="C13" s="14"/>
    </row>
    <row r="14" spans="1:7" ht="18.75">
      <c r="A14" s="2" t="s">
        <v>6</v>
      </c>
    </row>
    <row r="15" spans="1:7" ht="16.5" thickBot="1">
      <c r="A15" s="15"/>
      <c r="B15" s="16"/>
      <c r="C15" s="3" t="s">
        <v>2</v>
      </c>
    </row>
    <row r="16" spans="1:7" ht="16.5" thickBot="1">
      <c r="A16" s="17" t="s">
        <v>17</v>
      </c>
      <c r="B16" s="7">
        <v>8881.7999999999993</v>
      </c>
      <c r="C16" s="8">
        <f>B16</f>
        <v>8881.7999999999993</v>
      </c>
    </row>
    <row r="17" spans="1:7" s="5" customFormat="1" ht="16.5" thickBot="1">
      <c r="A17" s="17" t="s">
        <v>8</v>
      </c>
      <c r="B17" s="7">
        <v>0</v>
      </c>
      <c r="C17" s="8">
        <f>C16+B17</f>
        <v>8881.7999999999993</v>
      </c>
    </row>
    <row r="18" spans="1:7" s="5" customFormat="1" ht="16.5" thickBot="1">
      <c r="A18" s="17" t="s">
        <v>9</v>
      </c>
      <c r="B18" s="7">
        <v>128.91</v>
      </c>
      <c r="C18" s="8">
        <f t="shared" ref="C18:C20" si="0">C17+B18</f>
        <v>9010.7099999999991</v>
      </c>
    </row>
    <row r="19" spans="1:7" s="5" customFormat="1" ht="16.5" thickBot="1">
      <c r="A19" s="17" t="s">
        <v>10</v>
      </c>
      <c r="B19" s="7">
        <v>5</v>
      </c>
      <c r="C19" s="8">
        <f t="shared" si="0"/>
        <v>9015.7099999999991</v>
      </c>
    </row>
    <row r="20" spans="1:7" s="5" customFormat="1" ht="16.5" thickBot="1">
      <c r="A20" s="17" t="s">
        <v>20</v>
      </c>
      <c r="B20" s="7">
        <v>3361.23</v>
      </c>
      <c r="C20" s="8">
        <f t="shared" si="0"/>
        <v>12376.939999999999</v>
      </c>
    </row>
    <row r="21" spans="1:7" s="5" customFormat="1" ht="16.5" thickBot="1">
      <c r="A21" s="17" t="s">
        <v>11</v>
      </c>
      <c r="B21" s="7">
        <f>SUM(B16:B20)</f>
        <v>12376.939999999999</v>
      </c>
      <c r="C21" s="8">
        <f ca="1">#REF!+C21</f>
        <v>0</v>
      </c>
      <c r="G21" s="23"/>
    </row>
    <row r="22" spans="1:7" s="5" customFormat="1" ht="15.75" thickBot="1">
      <c r="A22" s="1"/>
      <c r="B22" s="1"/>
      <c r="C22" s="1"/>
    </row>
    <row r="23" spans="1:7" ht="16.5" thickBot="1">
      <c r="A23" s="6" t="s">
        <v>12</v>
      </c>
      <c r="B23" s="22">
        <f>B12-B21</f>
        <v>244961.69000000003</v>
      </c>
      <c r="C23" s="8"/>
    </row>
    <row r="24" spans="1:7">
      <c r="B24" s="20"/>
    </row>
    <row r="26" spans="1:7">
      <c r="B26" s="20"/>
    </row>
  </sheetData>
  <mergeCells count="1"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3:G26"/>
  <sheetViews>
    <sheetView workbookViewId="0">
      <selection activeCell="B9" sqref="B9:B10"/>
    </sheetView>
  </sheetViews>
  <sheetFormatPr defaultColWidth="9.140625" defaultRowHeight="15"/>
  <cols>
    <col min="1" max="1" width="35.42578125" style="1" customWidth="1"/>
    <col min="2" max="2" width="13.42578125" style="1" customWidth="1"/>
    <col min="3" max="3" width="23.85546875" style="1" customWidth="1"/>
    <col min="4" max="16384" width="9.140625" style="1"/>
  </cols>
  <sheetData>
    <row r="3" spans="1:7" ht="47.25" customHeight="1">
      <c r="A3" s="24" t="s">
        <v>23</v>
      </c>
      <c r="B3" s="25"/>
      <c r="C3" s="26"/>
    </row>
    <row r="5" spans="1:7" ht="18.75">
      <c r="A5" s="2" t="s">
        <v>0</v>
      </c>
    </row>
    <row r="7" spans="1:7" s="5" customFormat="1" ht="16.5" thickBot="1">
      <c r="A7" s="3" t="s">
        <v>1</v>
      </c>
      <c r="B7" s="4"/>
      <c r="C7" s="3" t="s">
        <v>2</v>
      </c>
    </row>
    <row r="8" spans="1:7" s="5" customFormat="1" ht="16.5" thickBot="1">
      <c r="A8" s="18" t="s">
        <v>24</v>
      </c>
      <c r="B8" s="19">
        <v>244961.69000000003</v>
      </c>
      <c r="C8" s="8">
        <f>B8</f>
        <v>244961.69000000003</v>
      </c>
    </row>
    <row r="9" spans="1:7" s="5" customFormat="1" ht="16.5" thickBot="1">
      <c r="A9" s="6" t="s">
        <v>3</v>
      </c>
      <c r="B9" s="7">
        <v>6658.66</v>
      </c>
      <c r="C9" s="8">
        <f ca="1">C8+C9</f>
        <v>0</v>
      </c>
      <c r="D9" s="21"/>
    </row>
    <row r="10" spans="1:7" s="5" customFormat="1" ht="16.5" thickBot="1">
      <c r="A10" s="6" t="s">
        <v>4</v>
      </c>
      <c r="B10" s="7">
        <v>209.65</v>
      </c>
      <c r="C10" s="8">
        <f ca="1">#REF!+C10</f>
        <v>0</v>
      </c>
      <c r="D10" s="21"/>
    </row>
    <row r="11" spans="1:7" s="5" customFormat="1" ht="16.5" thickBot="1">
      <c r="A11" s="9"/>
      <c r="B11" s="7"/>
      <c r="C11" s="8"/>
    </row>
    <row r="12" spans="1:7" s="5" customFormat="1" ht="16.5" thickBot="1">
      <c r="A12" s="10" t="s">
        <v>5</v>
      </c>
      <c r="B12" s="11">
        <f>SUM(B8:B11)</f>
        <v>251830.00000000003</v>
      </c>
      <c r="C12" s="8">
        <f ca="1">#REF!+C12</f>
        <v>0</v>
      </c>
      <c r="G12" s="23"/>
    </row>
    <row r="13" spans="1:7" ht="15.75">
      <c r="A13" s="12"/>
      <c r="B13" s="13"/>
      <c r="C13" s="14"/>
    </row>
    <row r="14" spans="1:7" ht="18.75">
      <c r="A14" s="2" t="s">
        <v>6</v>
      </c>
    </row>
    <row r="15" spans="1:7" ht="16.5" thickBot="1">
      <c r="A15" s="15"/>
      <c r="B15" s="16"/>
      <c r="C15" s="3" t="s">
        <v>2</v>
      </c>
    </row>
    <row r="16" spans="1:7" ht="16.5" thickBot="1">
      <c r="A16" s="17" t="s">
        <v>17</v>
      </c>
      <c r="B16" s="7">
        <f>8828.22</f>
        <v>8828.2199999999993</v>
      </c>
      <c r="C16" s="8">
        <f>B16</f>
        <v>8828.2199999999993</v>
      </c>
    </row>
    <row r="17" spans="1:7" s="5" customFormat="1" ht="16.5" thickBot="1">
      <c r="A17" s="17" t="s">
        <v>8</v>
      </c>
      <c r="B17" s="7">
        <v>0</v>
      </c>
      <c r="C17" s="8">
        <f>C16+B17</f>
        <v>8828.2199999999993</v>
      </c>
    </row>
    <row r="18" spans="1:7" s="5" customFormat="1" ht="16.5" thickBot="1">
      <c r="A18" s="17" t="s">
        <v>9</v>
      </c>
      <c r="B18" s="7">
        <v>0</v>
      </c>
      <c r="C18" s="8">
        <f t="shared" ref="C18:C20" si="0">C17+B18</f>
        <v>8828.2199999999993</v>
      </c>
    </row>
    <row r="19" spans="1:7" s="5" customFormat="1" ht="16.5" thickBot="1">
      <c r="A19" s="17" t="s">
        <v>10</v>
      </c>
      <c r="B19" s="7">
        <f>123+913.15+102.4</f>
        <v>1138.5500000000002</v>
      </c>
      <c r="C19" s="8">
        <f t="shared" si="0"/>
        <v>9966.77</v>
      </c>
    </row>
    <row r="20" spans="1:7" s="5" customFormat="1" ht="16.5" thickBot="1">
      <c r="A20" s="17" t="s">
        <v>20</v>
      </c>
      <c r="B20" s="7">
        <v>2306.6799999999998</v>
      </c>
      <c r="C20" s="8">
        <f t="shared" si="0"/>
        <v>12273.45</v>
      </c>
    </row>
    <row r="21" spans="1:7" s="5" customFormat="1" ht="16.5" thickBot="1">
      <c r="A21" s="17" t="s">
        <v>11</v>
      </c>
      <c r="B21" s="7">
        <f>SUM(B16:B20)</f>
        <v>12273.45</v>
      </c>
      <c r="C21" s="8">
        <f ca="1">#REF!+C21</f>
        <v>0</v>
      </c>
      <c r="G21" s="23"/>
    </row>
    <row r="22" spans="1:7" s="5" customFormat="1" ht="15.75" thickBot="1">
      <c r="A22" s="1"/>
      <c r="B22" s="1"/>
      <c r="C22" s="1"/>
    </row>
    <row r="23" spans="1:7" ht="16.5" thickBot="1">
      <c r="A23" s="6" t="s">
        <v>12</v>
      </c>
      <c r="B23" s="22">
        <f>B12-B21</f>
        <v>239556.55000000002</v>
      </c>
      <c r="C23" s="8"/>
    </row>
    <row r="24" spans="1:7">
      <c r="B24" s="20"/>
    </row>
    <row r="26" spans="1:7">
      <c r="B26" s="20"/>
    </row>
  </sheetData>
  <mergeCells count="1">
    <mergeCell ref="A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3:G26"/>
  <sheetViews>
    <sheetView tabSelected="1" workbookViewId="0">
      <selection activeCell="E14" sqref="E14"/>
    </sheetView>
  </sheetViews>
  <sheetFormatPr defaultColWidth="9.140625" defaultRowHeight="15"/>
  <cols>
    <col min="1" max="1" width="35.42578125" style="1" customWidth="1"/>
    <col min="2" max="2" width="13.42578125" style="1" customWidth="1"/>
    <col min="3" max="3" width="23.85546875" style="1" customWidth="1"/>
    <col min="4" max="16384" width="9.140625" style="1"/>
  </cols>
  <sheetData>
    <row r="3" spans="1:7" ht="47.25" customHeight="1">
      <c r="A3" s="24" t="s">
        <v>25</v>
      </c>
      <c r="B3" s="25"/>
      <c r="C3" s="26"/>
    </row>
    <row r="5" spans="1:7" ht="18.75">
      <c r="A5" s="2" t="s">
        <v>0</v>
      </c>
    </row>
    <row r="7" spans="1:7" s="5" customFormat="1" ht="16.5" thickBot="1">
      <c r="A7" s="3" t="s">
        <v>1</v>
      </c>
      <c r="B7" s="4"/>
      <c r="C7" s="3" t="s">
        <v>2</v>
      </c>
    </row>
    <row r="8" spans="1:7" s="5" customFormat="1" ht="16.5" thickBot="1">
      <c r="A8" s="18" t="s">
        <v>26</v>
      </c>
      <c r="B8" s="22">
        <v>239556.55000000002</v>
      </c>
      <c r="C8" s="8">
        <f>B8</f>
        <v>239556.55000000002</v>
      </c>
    </row>
    <row r="9" spans="1:7" s="5" customFormat="1" ht="16.5" thickBot="1">
      <c r="A9" s="6" t="s">
        <v>3</v>
      </c>
      <c r="B9" s="7">
        <v>5511.88</v>
      </c>
      <c r="C9" s="8">
        <f ca="1">C8+C9</f>
        <v>0</v>
      </c>
      <c r="D9" s="21"/>
    </row>
    <row r="10" spans="1:7" s="5" customFormat="1" ht="16.5" thickBot="1">
      <c r="A10" s="6" t="s">
        <v>4</v>
      </c>
      <c r="B10" s="7">
        <f>96.88+84.53</f>
        <v>181.41</v>
      </c>
      <c r="C10" s="8">
        <f ca="1">#REF!+C10</f>
        <v>0</v>
      </c>
      <c r="D10" s="21"/>
    </row>
    <row r="11" spans="1:7" s="5" customFormat="1" ht="16.5" thickBot="1">
      <c r="A11" s="9"/>
      <c r="B11" s="7"/>
      <c r="C11" s="8"/>
    </row>
    <row r="12" spans="1:7" s="5" customFormat="1" ht="16.5" thickBot="1">
      <c r="A12" s="10" t="s">
        <v>5</v>
      </c>
      <c r="B12" s="11">
        <f>SUM(B8:B11)</f>
        <v>245249.84000000003</v>
      </c>
      <c r="C12" s="8">
        <f ca="1">#REF!+C12</f>
        <v>0</v>
      </c>
      <c r="G12" s="23"/>
    </row>
    <row r="13" spans="1:7" ht="15.75">
      <c r="A13" s="12"/>
      <c r="B13" s="13"/>
      <c r="C13" s="14"/>
    </row>
    <row r="14" spans="1:7" ht="18.75">
      <c r="A14" s="2" t="s">
        <v>6</v>
      </c>
    </row>
    <row r="15" spans="1:7" ht="16.5" thickBot="1">
      <c r="A15" s="15"/>
      <c r="B15" s="16"/>
      <c r="C15" s="3" t="s">
        <v>2</v>
      </c>
    </row>
    <row r="16" spans="1:7" ht="16.5" thickBot="1">
      <c r="A16" s="17" t="s">
        <v>17</v>
      </c>
      <c r="B16" s="7">
        <v>0</v>
      </c>
      <c r="C16" s="8">
        <f>B16</f>
        <v>0</v>
      </c>
    </row>
    <row r="17" spans="1:7" s="5" customFormat="1" ht="16.5" thickBot="1">
      <c r="A17" s="17" t="s">
        <v>8</v>
      </c>
      <c r="B17" s="7">
        <v>0</v>
      </c>
      <c r="C17" s="8">
        <f>C16+B17</f>
        <v>0</v>
      </c>
    </row>
    <row r="18" spans="1:7" s="5" customFormat="1" ht="16.5" thickBot="1">
      <c r="A18" s="17" t="s">
        <v>9</v>
      </c>
      <c r="B18" s="7">
        <v>0</v>
      </c>
      <c r="C18" s="8">
        <f t="shared" ref="C18:C20" si="0">C17+B18</f>
        <v>0</v>
      </c>
    </row>
    <row r="19" spans="1:7" s="5" customFormat="1" ht="16.5" thickBot="1">
      <c r="A19" s="17" t="s">
        <v>10</v>
      </c>
      <c r="B19" s="7">
        <v>0</v>
      </c>
      <c r="C19" s="8">
        <f t="shared" si="0"/>
        <v>0</v>
      </c>
    </row>
    <row r="20" spans="1:7" s="5" customFormat="1" ht="16.5" thickBot="1">
      <c r="A20" s="17" t="s">
        <v>20</v>
      </c>
      <c r="B20" s="7">
        <v>0</v>
      </c>
      <c r="C20" s="8">
        <f t="shared" si="0"/>
        <v>0</v>
      </c>
    </row>
    <row r="21" spans="1:7" s="5" customFormat="1" ht="16.5" thickBot="1">
      <c r="A21" s="17" t="s">
        <v>11</v>
      </c>
      <c r="B21" s="7">
        <f>SUM(B16:B20)</f>
        <v>0</v>
      </c>
      <c r="C21" s="8">
        <f ca="1">#REF!+C21</f>
        <v>0</v>
      </c>
      <c r="G21" s="23"/>
    </row>
    <row r="22" spans="1:7" s="5" customFormat="1" ht="15.75" thickBot="1">
      <c r="A22" s="1"/>
      <c r="B22" s="1"/>
      <c r="C22" s="1"/>
    </row>
    <row r="23" spans="1:7" ht="16.5" thickBot="1">
      <c r="A23" s="6" t="s">
        <v>12</v>
      </c>
      <c r="B23" s="22">
        <f>B12-B21</f>
        <v>245249.84000000003</v>
      </c>
      <c r="C23" s="8"/>
    </row>
    <row r="24" spans="1:7">
      <c r="B24" s="20"/>
    </row>
    <row r="26" spans="1:7">
      <c r="B26" s="20"/>
    </row>
  </sheetData>
  <mergeCells count="1"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6</vt:i4>
      </vt:variant>
    </vt:vector>
  </HeadingPairs>
  <TitlesOfParts>
    <vt:vector size="6" baseType="lpstr">
      <vt:lpstr>ΑΠΟΛ 2011</vt:lpstr>
      <vt:lpstr>ΑΠΟΛ 2012</vt:lpstr>
      <vt:lpstr>ΑΠΟΛ 2013</vt:lpstr>
      <vt:lpstr>ΑΠΟΛ 2014</vt:lpstr>
      <vt:lpstr>ΑΠΟΛ 2015</vt:lpstr>
      <vt:lpstr>ΑΠΟΛ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anetta</cp:lastModifiedBy>
  <dcterms:created xsi:type="dcterms:W3CDTF">2017-09-11T16:11:51Z</dcterms:created>
  <dcterms:modified xsi:type="dcterms:W3CDTF">2017-09-14T07:29:09Z</dcterms:modified>
</cp:coreProperties>
</file>